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<sst xmlns="http://schemas.openxmlformats.org/spreadsheetml/2006/main" count="70" uniqueCount="57">
  <si>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</si>
  <si>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</si>
  <si>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</si>
  <si>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</si>
  <si>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</si>
  <si>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</si>
  <si>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</si>
  <si>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</si>
  <si>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</si>
  <si>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</si>
  <si>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</si>
  <si>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</si>
  <si>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</si>
  <si>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</si>
  <si>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</si>
  <si>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</si>
  <si>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Fiber cement siding replacement</t>
  </si>
  <si>
    <t>Item</t>
  </si>
  <si>
    <t>Description</t>
  </si>
  <si>
    <t>Qty</t>
  </si>
  <si>
    <t>Unit</t>
  </si>
  <si>
    <t>Unit price</t>
  </si>
  <si>
    <t>Taxable</t>
  </si>
  <si>
    <t>Line total</t>
  </si>
  <si>
    <t>Remove existing siding</t>
  </si>
  <si>
    <t>Tear-off and disposal</t>
  </si>
  <si>
    <t>sq</t>
  </si>
  <si>
    <t>N</t>
  </si>
  <si>
    <t>House wrap</t>
  </si>
  <si>
    <t>Taped seams, flashed openings</t>
  </si>
  <si>
    <t>Y</t>
  </si>
  <si>
    <t>Fiber cement lap siding</t>
  </si>
  <si>
    <t>Pre-primed, installed per manufacturer</t>
  </si>
  <si>
    <t>Trim, corners and window casing</t>
  </si>
  <si>
    <t>Fiber cement trim boards</t>
  </si>
  <si>
    <t>lf</t>
  </si>
  <si>
    <t>Sheathing repair allowance</t>
  </si>
  <si>
    <t>Rotted sheathing replaced as found</t>
  </si>
  <si>
    <t>sheet</t>
  </si>
  <si>
    <t>Caulk and paint</t>
  </si>
  <si>
    <t>Two coats on siding and trim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</si>
  <si>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</si>
  <si>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</si>
  <si>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</si>
  <si>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</si>
  <si>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</si>
  <si>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</si>
  <si>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</si>
  <si>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</si>
  <si>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</si>
  <si>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</si>
  <si>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</si>
  <si>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</si>
  <si>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</si>
  <si>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Installation follows the siding manufacturer's instructions to keep its warranty valid.</t>
  </si>
  <si>
    <t>• Sheathing repairs are billed per sheet as found after tear-off.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</si>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</sst>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18</v>
      </c>
      <c r="D18" s="11" t="s">
        <v>26</v>
      </c>
      <c r="E18" s="12">
        <v>95</v>
      </c>
      <c r="F18" s="11" t="s">
        <v>27</v>
      </c>
      <c r="G18" s="13">
        <f>IF(C18="","",ROUND(C18*E18,2))</f>
        <v>1710</v>
      </c>
    </row>
    <row r="19" spans="1:7" x14ac:dyDescent="0.25">
      <c r="A19" s="10" t="s">
        <v>28</v>
      </c>
      <c r="B19" s="10" t="s">
        <v>29</v>
      </c>
      <c r="C19" s="11">
        <v>18</v>
      </c>
      <c r="D19" s="11" t="s">
        <v>26</v>
      </c>
      <c r="E19" s="12">
        <v>40</v>
      </c>
      <c r="F19" s="11" t="s">
        <v>30</v>
      </c>
      <c r="G19" s="14">
        <f>IF(C19="","",ROUND(C19*E19,2))</f>
        <v>720</v>
      </c>
    </row>
    <row r="20" spans="1:7" x14ac:dyDescent="0.25">
      <c r="A20" s="10" t="s">
        <v>31</v>
      </c>
      <c r="B20" s="10" t="s">
        <v>32</v>
      </c>
      <c r="C20" s="11">
        <v>18</v>
      </c>
      <c r="D20" s="11" t="s">
        <v>26</v>
      </c>
      <c r="E20" s="12">
        <v>520</v>
      </c>
      <c r="F20" s="11" t="s">
        <v>30</v>
      </c>
      <c r="G20" s="13">
        <f>IF(C20="","",ROUND(C20*E20,2))</f>
        <v>9360</v>
      </c>
    </row>
    <row r="21" spans="1:7" x14ac:dyDescent="0.25">
      <c r="A21" s="10" t="s">
        <v>33</v>
      </c>
      <c r="B21" s="10" t="s">
        <v>34</v>
      </c>
      <c r="C21" s="11">
        <v>260</v>
      </c>
      <c r="D21" s="11" t="s">
        <v>35</v>
      </c>
      <c r="E21" s="12">
        <v>9</v>
      </c>
      <c r="F21" s="11" t="s">
        <v>30</v>
      </c>
      <c r="G21" s="14">
        <f>IF(C21="","",ROUND(C21*E21,2))</f>
        <v>2340</v>
      </c>
    </row>
    <row r="22" spans="1:7" x14ac:dyDescent="0.25">
      <c r="A22" s="10" t="s">
        <v>36</v>
      </c>
      <c r="B22" s="10" t="s">
        <v>37</v>
      </c>
      <c r="C22" s="11">
        <v>4</v>
      </c>
      <c r="D22" s="11" t="s">
        <v>38</v>
      </c>
      <c r="E22" s="12">
        <v>95</v>
      </c>
      <c r="F22" s="11" t="s">
        <v>30</v>
      </c>
      <c r="G22" s="13">
        <f>IF(C22="","",ROUND(C22*E22,2))</f>
        <v>380</v>
      </c>
    </row>
    <row r="23" spans="1:7" x14ac:dyDescent="0.25">
      <c r="A23" s="10" t="s">
        <v>39</v>
      </c>
      <c r="B23" s="10" t="s">
        <v>40</v>
      </c>
      <c r="C23" s="11">
        <v>18</v>
      </c>
      <c r="D23" s="11" t="s">
        <v>26</v>
      </c>
      <c r="E23" s="12">
        <v>175</v>
      </c>
      <c r="F23" s="11" t="s">
        <v>30</v>
      </c>
      <c r="G23" s="14">
        <f>IF(C23="","",ROUND(C23*E23,2))</f>
        <v>3150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17660</v>
      </c>
    </row>
    <row r="34" spans="5:7" x14ac:dyDescent="0.25">
      <c r="E34" s="15" t="s">
        <v>42</v>
      </c>
      <c r="G34" s="16">
        <f>SUMIF(F18:F31,"Y",G18:G31)</f>
        <v>15950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17660</v>
      </c>
    </row>
    <row r="38" spans="5:7" x14ac:dyDescent="0.25">
      <c r="E38" s="15" t="s">
        <v>46</v>
      </c>
      <c r="G38" s="19">
        <v>0.33</v>
      </c>
    </row>
    <row r="39" spans="5:7" x14ac:dyDescent="0.25">
      <c r="E39" s="15" t="s">
        <v>47</v>
      </c>
      <c r="G39" s="16">
        <f>ROUND(G37*G38,2)</f>
        <v>5827.8</v>
      </c>
    </row>
    <row r="40" spans="5:7" x14ac:dyDescent="0.25">
      <c r="E40" s="15" t="s">
        <v>48</v>
      </c>
      <c r="G40" s="18">
        <f>G37-G39</f>
        <v>11832.2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Siding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