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'Invoice'!$A1:$G53</definedName>
  </definedNames>
  <calcPr calcId="171027" fullCalcOnLoad="1"/>
</workbook>
</file>

<file path=xl/sharedStrings.xml><?xml version="1.0" encoding="utf-8"?>
<sst xmlns="http://schemas.openxmlformats.org/spreadsheetml/2006/main" count="67" uniqueCount="57">
  <si>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</si>
  <si>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</si>
  <si>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</si>
  <si>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</si>
  <si>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</si>
  <si>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</si>
  <si>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</si>
  <si>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</si>
  <si>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</si>
  <si>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</si>
  <si>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</si>
  <si>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</si>
  <si>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</si>
  <si>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</si>
  <si>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</si>
  <si>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</si>
  <si>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Pool opening and variable-speed pump install</t>
  </si>
  <si>
    <t>Item</t>
  </si>
  <si>
    <t>Description</t>
  </si>
  <si>
    <t>Qty</t>
  </si>
  <si>
    <t>Unit</t>
  </si>
  <si>
    <t>Unit price</t>
  </si>
  <si>
    <t>Taxable</t>
  </si>
  <si>
    <t>Line total</t>
  </si>
  <si>
    <t>Pool opening</t>
  </si>
  <si>
    <t>Remove cover, reconnect equipment, start-up</t>
  </si>
  <si>
    <t>ea</t>
  </si>
  <si>
    <t>N</t>
  </si>
  <si>
    <t>Variable-speed pump, 1.65 HP</t>
  </si>
  <si>
    <t>Supply and install, plumbing adapters</t>
  </si>
  <si>
    <t>Y</t>
  </si>
  <si>
    <t>Pump installation labor</t>
  </si>
  <si>
    <t>Plumbing, wiring to existing circuit, programming</t>
  </si>
  <si>
    <t>hr</t>
  </si>
  <si>
    <t>Startup chemicals</t>
  </si>
  <si>
    <t>Shock, balancer, stabilizer</t>
  </si>
  <si>
    <t>job</t>
  </si>
  <si>
    <t>Filter cartridge clean</t>
  </si>
  <si>
    <t>Remove, clean and inspect cartridges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</si>
  <si>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</si>
  <si>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</si>
  <si>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</si>
  <si>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</si>
  <si>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</si>
  <si>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</si>
  <si>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</si>
  <si>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</si>
  <si>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</si>
  <si>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</si>
  <si>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</si>
  <si>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</si>
  <si>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Chemical readings are recorded at each visit and available on request.</t>
  </si>
  <si>
    <t>• Electrical work beyond connecting to an existing, code-compliant circuit is quoted separately.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</si>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</sst>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325</v>
      </c>
      <c r="F18" s="11" t="s">
        <v>27</v>
      </c>
      <c r="G18" s="13">
        <f>IF(C18="","",ROUND(C18*E18,2))</f>
        <v>325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1450</v>
      </c>
      <c r="F19" s="11" t="s">
        <v>30</v>
      </c>
      <c r="G19" s="14">
        <f>IF(C19="","",ROUND(C19*E19,2))</f>
        <v>1450</v>
      </c>
    </row>
    <row r="20" spans="1:7" x14ac:dyDescent="0.25">
      <c r="A20" s="10" t="s">
        <v>31</v>
      </c>
      <c r="B20" s="10" t="s">
        <v>32</v>
      </c>
      <c r="C20" s="11">
        <v>3</v>
      </c>
      <c r="D20" s="11" t="s">
        <v>33</v>
      </c>
      <c r="E20" s="12">
        <v>115</v>
      </c>
      <c r="F20" s="11" t="s">
        <v>27</v>
      </c>
      <c r="G20" s="13">
        <f>IF(C20="","",ROUND(C20*E20,2))</f>
        <v>345</v>
      </c>
    </row>
    <row r="21" spans="1:7" x14ac:dyDescent="0.25">
      <c r="A21" s="10" t="s">
        <v>34</v>
      </c>
      <c r="B21" s="10" t="s">
        <v>35</v>
      </c>
      <c r="C21" s="11">
        <v>1</v>
      </c>
      <c r="D21" s="11" t="s">
        <v>36</v>
      </c>
      <c r="E21" s="12">
        <v>140</v>
      </c>
      <c r="F21" s="11" t="s">
        <v>30</v>
      </c>
      <c r="G21" s="14">
        <f>IF(C21="","",ROUND(C21*E21,2))</f>
        <v>140</v>
      </c>
    </row>
    <row r="22" spans="1:7" x14ac:dyDescent="0.25">
      <c r="A22" s="10" t="s">
        <v>37</v>
      </c>
      <c r="B22" s="10" t="s">
        <v>38</v>
      </c>
      <c r="C22" s="11">
        <v>1</v>
      </c>
      <c r="D22" s="11" t="s">
        <v>26</v>
      </c>
      <c r="E22" s="12">
        <v>85</v>
      </c>
      <c r="F22" s="11" t="s">
        <v>27</v>
      </c>
      <c r="G22" s="13">
        <f>IF(C22="","",ROUND(C22*E22,2))</f>
        <v>85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39</v>
      </c>
      <c r="G32" s="16">
        <f>SUM(G18:G30)</f>
        <v>2345</v>
      </c>
    </row>
    <row r="33" spans="5:7" x14ac:dyDescent="0.25">
      <c r="E33" s="15" t="s">
        <v>40</v>
      </c>
      <c r="G33" s="16">
        <f>SUMIF(F18:F30,"Y",G18:G30)</f>
        <v>1590</v>
      </c>
    </row>
    <row r="34" spans="5:7" x14ac:dyDescent="0.25">
      <c r="E34" s="15" t="s">
        <v>41</v>
      </c>
      <c r="G34" s="17">
        <v>0</v>
      </c>
    </row>
    <row r="35" spans="5:7" x14ac:dyDescent="0.25">
      <c r="E35" s="15" t="s">
        <v>42</v>
      </c>
      <c r="G35" s="16">
        <f>ROUND(G33*G34,2)</f>
        <v>0</v>
      </c>
    </row>
    <row r="36" spans="5:7" x14ac:dyDescent="0.25">
      <c r="E36" s="15" t="s">
        <v>43</v>
      </c>
      <c r="G36" s="18">
        <f>G32+G35</f>
        <v>2345</v>
      </c>
    </row>
    <row r="37" spans="5:7" x14ac:dyDescent="0.25">
      <c r="E37" s="15" t="s">
        <v>44</v>
      </c>
      <c r="G37" s="19">
        <v>0.5</v>
      </c>
    </row>
    <row r="38" spans="5:7" x14ac:dyDescent="0.25">
      <c r="E38" s="15" t="s">
        <v>45</v>
      </c>
      <c r="G38" s="16">
        <f>ROUND(G36*G37,2)</f>
        <v>1172.5</v>
      </c>
    </row>
    <row r="39" spans="5:7" x14ac:dyDescent="0.25">
      <c r="E39" s="15" t="s">
        <v>46</v>
      </c>
      <c r="G39" s="18">
        <f>G36-G38</f>
        <v>1172.5</v>
      </c>
    </row>
    <row r="41" spans="1:7" x14ac:dyDescent="0.25">
      <c r="A41" s="20" t="s">
        <v>47</v>
      </c>
      <c r="B41" s="20"/>
      <c r="C41" s="20"/>
      <c r="D41" s="20"/>
      <c r="E41" s="20"/>
      <c r="F41" s="20"/>
      <c r="G41" s="20"/>
    </row>
    <row r="43" spans="1:1" x14ac:dyDescent="0.25">
      <c r="A43" s="3" t="s">
        <v>48</v>
      </c>
    </row>
    <row r="44" ht="16" customHeight="1" spans="1:7" x14ac:dyDescent="0.25">
      <c r="A44" s="21" t="s">
        <v>49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9" spans="1:1" x14ac:dyDescent="0.25">
      <c r="A49" s="3" t="s">
        <v>53</v>
      </c>
    </row>
    <row r="50" spans="1:7" x14ac:dyDescent="0.25">
      <c r="A50" s="5" t="s">
        <v>54</v>
      </c>
      <c r="B50" s="5"/>
      <c r="C50" s="5"/>
      <c r="D50" s="5"/>
      <c r="E50" s="5"/>
      <c r="F50" s="5"/>
      <c r="G50" s="5"/>
    </row>
    <row r="51" spans="1:7" x14ac:dyDescent="0.25">
      <c r="A51" s="5" t="s">
        <v>55</v>
      </c>
      <c r="B51" s="5"/>
      <c r="C51" s="5"/>
      <c r="D51" s="5"/>
      <c r="E51" s="5"/>
      <c r="F51" s="5"/>
      <c r="G51" s="5"/>
    </row>
    <row r="53" spans="1:7" x14ac:dyDescent="0.25">
      <c r="A53" s="22" t="s">
        <v>56</v>
      </c>
      <c r="B53" s="22"/>
      <c r="C53" s="22"/>
      <c r="D53" s="22"/>
      <c r="E53" s="22"/>
      <c r="F53" s="22"/>
      <c r="G53" s="22"/>
    </row>
  </sheetData>
  <mergeCells count="13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50:G50"/>
    <mergeCell ref="A51:G51"/>
    <mergeCell ref="A53:G53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Pool &amp; spa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