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<sst xmlns="http://schemas.openxmlformats.org/spreadsheetml/2006/main" count="70" uniqueCount="55">
  <si>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</si>
  <si>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</si>
  <si>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</si>
  <si>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</si>
  <si>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</si>
  <si>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</si>
  <si>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</si>
  <si>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</si>
  <si>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</si>
  <si>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</si>
  <si>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</si>
  <si>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</si>
  <si>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</si>
  <si>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</si>
  <si>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</si>
  <si>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</si>
  <si>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Annual fertilization and weed control program</t>
  </si>
  <si>
    <t>Item</t>
  </si>
  <si>
    <t>Description</t>
  </si>
  <si>
    <t>Qty</t>
  </si>
  <si>
    <t>Unit</t>
  </si>
  <si>
    <t>Unit price</t>
  </si>
  <si>
    <t>Taxable</t>
  </si>
  <si>
    <t>Line total</t>
  </si>
  <si>
    <t>Early spring application</t>
  </si>
  <si>
    <t>Pre-emergent crabgrass control and fertilizer</t>
  </si>
  <si>
    <t>app</t>
  </si>
  <si>
    <t>Y</t>
  </si>
  <si>
    <t>Late spring application</t>
  </si>
  <si>
    <t>Fertilizer and broadleaf weed control</t>
  </si>
  <si>
    <t>Summer application</t>
  </si>
  <si>
    <t>Slow-release fertilizer, spot weed control</t>
  </si>
  <si>
    <t>Fall application</t>
  </si>
  <si>
    <t>Core aeration</t>
  </si>
  <si>
    <t>Single pass, plugs left to break down</t>
  </si>
  <si>
    <t>ea</t>
  </si>
  <si>
    <t>N</t>
  </si>
  <si>
    <t>Overseeding</t>
  </si>
  <si>
    <t>Seed blend for your grass type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</si>
  <si>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</si>
  <si>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</si>
  <si>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</si>
  <si>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</si>
  <si>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</si>
  <si>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</si>
  <si>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</si>
  <si>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</si>
  <si>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</si>
  <si>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</si>
  <si>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</si>
  <si>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</si>
  <si>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</si>
  <si>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Prices are for the measured lawn area shown; added areas are re-priced.</t>
  </si>
  <si>
    <t>• Applications follow label rates and local fertilizer ordinances, including any blackout dates.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</si>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</sst>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</v>
      </c>
      <c r="F18" s="11" t="s">
        <v>27</v>
      </c>
      <c r="G18" s="13">
        <f>IF(C18="","",ROUND(C18*E18,2))</f>
        <v>65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65</v>
      </c>
      <c r="F19" s="11" t="s">
        <v>27</v>
      </c>
      <c r="G19" s="14">
        <f>IF(C19="","",ROUND(C19*E19,2))</f>
        <v>65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65</v>
      </c>
      <c r="F20" s="11" t="s">
        <v>27</v>
      </c>
      <c r="G20" s="13">
        <f>IF(C20="","",ROUND(C20*E20,2))</f>
        <v>65</v>
      </c>
    </row>
    <row r="21" spans="1:7" x14ac:dyDescent="0.25">
      <c r="A21" s="10" t="s">
        <v>32</v>
      </c>
      <c r="B21" s="10" t="s">
        <v>29</v>
      </c>
      <c r="C21" s="11">
        <v>1</v>
      </c>
      <c r="D21" s="11" t="s">
        <v>26</v>
      </c>
      <c r="E21" s="12">
        <v>65</v>
      </c>
      <c r="F21" s="11" t="s">
        <v>27</v>
      </c>
      <c r="G21" s="14">
        <f>IF(C21="","",ROUND(C21*E21,2))</f>
        <v>65</v>
      </c>
    </row>
    <row r="22" spans="1:7" x14ac:dyDescent="0.25">
      <c r="A22" s="10" t="s">
        <v>33</v>
      </c>
      <c r="B22" s="10" t="s">
        <v>34</v>
      </c>
      <c r="C22" s="11">
        <v>1</v>
      </c>
      <c r="D22" s="11" t="s">
        <v>35</v>
      </c>
      <c r="E22" s="12">
        <v>145</v>
      </c>
      <c r="F22" s="11" t="s">
        <v>36</v>
      </c>
      <c r="G22" s="13">
        <f>IF(C22="","",ROUND(C22*E22,2))</f>
        <v>145</v>
      </c>
    </row>
    <row r="23" spans="1:7" x14ac:dyDescent="0.25">
      <c r="A23" s="10" t="s">
        <v>37</v>
      </c>
      <c r="B23" s="10" t="s">
        <v>38</v>
      </c>
      <c r="C23" s="11">
        <v>1</v>
      </c>
      <c r="D23" s="11" t="s">
        <v>35</v>
      </c>
      <c r="E23" s="12">
        <v>175</v>
      </c>
      <c r="F23" s="11" t="s">
        <v>27</v>
      </c>
      <c r="G23" s="14">
        <f>IF(C23="","",ROUND(C23*E23,2))</f>
        <v>175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39</v>
      </c>
      <c r="G33" s="16">
        <f>SUM(G18:G31)</f>
        <v>580</v>
      </c>
    </row>
    <row r="34" spans="5:7" x14ac:dyDescent="0.25">
      <c r="E34" s="15" t="s">
        <v>40</v>
      </c>
      <c r="G34" s="16">
        <f>SUMIF(F18:F31,"Y",G18:G31)</f>
        <v>435</v>
      </c>
    </row>
    <row r="35" spans="5:7" x14ac:dyDescent="0.25">
      <c r="E35" s="15" t="s">
        <v>41</v>
      </c>
      <c r="G35" s="17">
        <v>0</v>
      </c>
    </row>
    <row r="36" spans="5:7" x14ac:dyDescent="0.25">
      <c r="E36" s="15" t="s">
        <v>42</v>
      </c>
      <c r="G36" s="16">
        <f>ROUND(G34*G35,2)</f>
        <v>0</v>
      </c>
    </row>
    <row r="37" spans="5:7" x14ac:dyDescent="0.25">
      <c r="E37" s="15" t="s">
        <v>43</v>
      </c>
      <c r="G37" s="18">
        <f>G33+G36</f>
        <v>580</v>
      </c>
    </row>
    <row r="38" spans="5:7" x14ac:dyDescent="0.25">
      <c r="E38" s="15" t="s">
        <v>44</v>
      </c>
      <c r="G38" s="19">
        <v>0</v>
      </c>
    </row>
    <row r="39" spans="5:7" x14ac:dyDescent="0.25">
      <c r="E39" s="15" t="s">
        <v>45</v>
      </c>
      <c r="G39" s="16">
        <f>ROUND(G37*G38,2)</f>
        <v>0</v>
      </c>
    </row>
    <row r="40" spans="5:7" x14ac:dyDescent="0.25">
      <c r="E40" s="15" t="s">
        <v>46</v>
      </c>
      <c r="G40" s="18">
        <f>G37-G39</f>
        <v>580</v>
      </c>
    </row>
    <row r="42" spans="1:7" x14ac:dyDescent="0.25">
      <c r="A42" s="20" t="s">
        <v>47</v>
      </c>
      <c r="B42" s="20"/>
      <c r="C42" s="20"/>
      <c r="D42" s="20"/>
      <c r="E42" s="20"/>
      <c r="F42" s="20"/>
      <c r="G42" s="20"/>
    </row>
    <row r="44" spans="1:1" x14ac:dyDescent="0.25">
      <c r="A44" s="3" t="s">
        <v>48</v>
      </c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52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53</v>
      </c>
      <c r="B49" s="21"/>
      <c r="C49" s="21"/>
      <c r="D49" s="21"/>
      <c r="E49" s="21"/>
      <c r="F49" s="21"/>
      <c r="G49" s="21"/>
    </row>
    <row r="51" spans="1:5" x14ac:dyDescent="0.25">
      <c r="A51" s="3" t="s">
        <v>54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Lawn care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