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<sst xmlns="http://schemas.openxmlformats.org/spreadsheetml/2006/main" count="71" uniqueCount="59">
  <si>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</si>
  <si>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</si>
  <si>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</si>
  <si>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</si>
  <si>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</si>
  <si>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</si>
  <si>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</si>
  <si>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</si>
  <si>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</si>
  <si>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</si>
  <si>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</si>
  <si>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</si>
  <si>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</si>
  <si>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</si>
  <si>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</si>
  <si>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</si>
  <si>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LVP install, living room and kitchen</t>
  </si>
  <si>
    <t>Item</t>
  </si>
  <si>
    <t>Description</t>
  </si>
  <si>
    <t>Qty</t>
  </si>
  <si>
    <t>Unit</t>
  </si>
  <si>
    <t>Unit price</t>
  </si>
  <si>
    <t>Taxable</t>
  </si>
  <si>
    <t>Line total</t>
  </si>
  <si>
    <t>Luxury vinyl plank</t>
  </si>
  <si>
    <t>20 mil wear layer, includes 10% waste</t>
  </si>
  <si>
    <t>sq ft</t>
  </si>
  <si>
    <t>Y</t>
  </si>
  <si>
    <t>Installation</t>
  </si>
  <si>
    <t>Floating install</t>
  </si>
  <si>
    <t>N</t>
  </si>
  <si>
    <t>Remove existing carpet and pad</t>
  </si>
  <si>
    <t>Haul-away included</t>
  </si>
  <si>
    <t>Subfloor leveling</t>
  </si>
  <si>
    <t>Self-leveler where needed, per bag</t>
  </si>
  <si>
    <t>bag</t>
  </si>
  <si>
    <t>Transitions and trim</t>
  </si>
  <si>
    <t>T-molding, reducers, quarter round</t>
  </si>
  <si>
    <t>job</t>
  </si>
  <si>
    <t>Move furniture</t>
  </si>
  <si>
    <t>Standard furniture, two rooms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</si>
  <si>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</si>
  <si>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</si>
  <si>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</si>
  <si>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</si>
  <si>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</si>
  <si>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</si>
  <si>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</si>
  <si>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</si>
  <si>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</si>
  <si>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</si>
  <si>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</si>
  <si>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</si>
  <si>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Material quantity includes waste for cuts; leftover boxes stay with the homeowner.</t>
  </si>
  <si>
    <t>• Subfloor conditions are confirmed after removal; leveling is billed by bag used.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</si>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</sst>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650</v>
      </c>
      <c r="D18" s="11" t="s">
        <v>26</v>
      </c>
      <c r="E18" s="12">
        <v>3.25</v>
      </c>
      <c r="F18" s="11" t="s">
        <v>27</v>
      </c>
      <c r="G18" s="13">
        <f>IF(C18="","",ROUND(C18*E18,2))</f>
        <v>2112.5</v>
      </c>
    </row>
    <row r="19" spans="1:7" x14ac:dyDescent="0.25">
      <c r="A19" s="10" t="s">
        <v>28</v>
      </c>
      <c r="B19" s="10" t="s">
        <v>29</v>
      </c>
      <c r="C19" s="11">
        <v>590</v>
      </c>
      <c r="D19" s="11" t="s">
        <v>26</v>
      </c>
      <c r="E19" s="12">
        <v>2.25</v>
      </c>
      <c r="F19" s="11" t="s">
        <v>30</v>
      </c>
      <c r="G19" s="14">
        <f>IF(C19="","",ROUND(C19*E19,2))</f>
        <v>1327.5</v>
      </c>
    </row>
    <row r="20" spans="1:7" x14ac:dyDescent="0.25">
      <c r="A20" s="10" t="s">
        <v>31</v>
      </c>
      <c r="B20" s="10" t="s">
        <v>32</v>
      </c>
      <c r="C20" s="11">
        <v>590</v>
      </c>
      <c r="D20" s="11" t="s">
        <v>26</v>
      </c>
      <c r="E20" s="12">
        <v>0.75</v>
      </c>
      <c r="F20" s="11" t="s">
        <v>30</v>
      </c>
      <c r="G20" s="13">
        <f>IF(C20="","",ROUND(C20*E20,2))</f>
        <v>442.5</v>
      </c>
    </row>
    <row r="21" spans="1:7" x14ac:dyDescent="0.25">
      <c r="A21" s="10" t="s">
        <v>33</v>
      </c>
      <c r="B21" s="10" t="s">
        <v>34</v>
      </c>
      <c r="C21" s="11">
        <v>6</v>
      </c>
      <c r="D21" s="11" t="s">
        <v>35</v>
      </c>
      <c r="E21" s="12">
        <v>55</v>
      </c>
      <c r="F21" s="11" t="s">
        <v>27</v>
      </c>
      <c r="G21" s="14">
        <f>IF(C21="","",ROUND(C21*E21,2))</f>
        <v>330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38</v>
      </c>
      <c r="E22" s="12">
        <v>285</v>
      </c>
      <c r="F22" s="11" t="s">
        <v>27</v>
      </c>
      <c r="G22" s="13">
        <f>IF(C22="","",ROUND(C22*E22,2))</f>
        <v>285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38</v>
      </c>
      <c r="E23" s="12">
        <v>125</v>
      </c>
      <c r="F23" s="11" t="s">
        <v>30</v>
      </c>
      <c r="G23" s="14">
        <f>IF(C23="","",ROUND(C23*E23,2))</f>
        <v>125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4622.5</v>
      </c>
    </row>
    <row r="34" spans="5:7" x14ac:dyDescent="0.25">
      <c r="E34" s="15" t="s">
        <v>42</v>
      </c>
      <c r="G34" s="16">
        <f>SUMIF(F18:F31,"Y",G18:G31)</f>
        <v>2727.5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4622.5</v>
      </c>
    </row>
    <row r="38" spans="5:7" x14ac:dyDescent="0.25">
      <c r="E38" s="15" t="s">
        <v>46</v>
      </c>
      <c r="G38" s="19">
        <v>0.5</v>
      </c>
    </row>
    <row r="39" spans="5:7" x14ac:dyDescent="0.25">
      <c r="E39" s="15" t="s">
        <v>47</v>
      </c>
      <c r="G39" s="16">
        <f>ROUND(G37*G38,2)</f>
        <v>2311.25</v>
      </c>
    </row>
    <row r="40" spans="5:7" x14ac:dyDescent="0.25">
      <c r="E40" s="15" t="s">
        <v>48</v>
      </c>
      <c r="G40" s="18">
        <f>G37-G39</f>
        <v>2311.25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50" spans="1:1" x14ac:dyDescent="0.25">
      <c r="A50" s="3" t="s">
        <v>55</v>
      </c>
    </row>
    <row r="51" spans="1:7" x14ac:dyDescent="0.25">
      <c r="A51" s="5" t="s">
        <v>56</v>
      </c>
      <c r="B51" s="5"/>
      <c r="C51" s="5"/>
      <c r="D51" s="5"/>
      <c r="E51" s="5"/>
      <c r="F51" s="5"/>
      <c r="G51" s="5"/>
    </row>
    <row r="52" spans="1:7" x14ac:dyDescent="0.25">
      <c r="A52" s="5" t="s">
        <v>57</v>
      </c>
      <c r="B52" s="5"/>
      <c r="C52" s="5"/>
      <c r="D52" s="5"/>
      <c r="E52" s="5"/>
      <c r="F52" s="5"/>
      <c r="G52" s="5"/>
    </row>
    <row r="54" spans="1:7" x14ac:dyDescent="0.25">
      <c r="A54" s="22" t="s">
        <v>58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Flooring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